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02.2021" sheetId="2" r:id="rId2"/>
  </sheets>
  <definedNames>
    <definedName name="_xlnm.Print_Area" localSheetId="1">'04.02.2021'!$A$1:$E$203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<sst xmlns="http://schemas.openxmlformats.org/spreadsheetml/2006/main" count="259" uniqueCount="134">
  <si>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</si>
  <si>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</si>
  <si>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</si>
  <si>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</si>
  <si>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</si>
  <si>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</si>
  <si>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</si>
  <si>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</si>
  <si>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</si>
  <si>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</si>
  <si>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</si>
  <si>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</si>
  <si>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</si>
  <si>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</si>
  <si>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</si>
  <si>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</si>
  <si>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</si>
  <si>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</si>
  <si>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</si>
  <si>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</si>
  <si>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</si>
  <si>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</si>
  <si>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</si>
  <si>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</si>
  <si>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</si>
  <si>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</si>
  <si>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</si>
  <si>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</si>
  <si>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</si>
  <si>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</si>
  <si>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</si>
  <si>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</si>
  <si>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</si>
  <si>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</si>
  <si>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</si>
  <si>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</si>
  <si>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</si>
  <si>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</si>
  <si>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</si>
  <si>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</si>
  <si>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</si>
  <si>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</si>
  <si>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</si>
  <si>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</si>
  <si>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</si>
  <si>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</si>
  <si>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</si>
  <si>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</si>
  <si>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</si>
  <si>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</si>
  <si>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</si>
  <si>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</si>
  <si>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</si>
  <si>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</si>
  <si>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</si>
  <si>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</si>
  <si>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</si>
  <si>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</si>
  <si>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</si>
  <si>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</si>
  <si>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</si>
  <si>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</si>
  <si>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</si>
  <si>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</si>
  <si>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</si>
  <si>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</si>
  <si>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</si>
  <si>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</si>
  <si>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</si>
  <si>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</si>
  <si>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</si>
  <si>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</si>
  <si>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</si>
  <si>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</si>
  <si>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</si>
  <si>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</si>
  <si>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</si>
  <si>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</si>
  <si>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</si>
  <si>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</si>
  <si>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</si>
  <si>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</si>
  <si>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</si>
  <si>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</si>
  <si>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</si>
  <si>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</si>
  <si>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</si>
  <si>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</si>
  <si>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</si>
  <si>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</si>
  <si>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</si>
  <si>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</si>
  <si>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</si>
  <si>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</si>
  <si>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</si>
  <si>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</si>
  <si>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канцтовари</t>
  </si>
  <si>
    <t>Фінансування видатків бюджету Ніжинської міської територіальної громади за 04.02.2021р. пооб’єктно</t>
  </si>
  <si>
    <t>Залишок коштів станом на 04.02.2021 р., в т.ч.:</t>
  </si>
  <si>
    <t>Надходження коштів на рахунки бюджету 04.02.2021 р., в т.ч.:</t>
  </si>
  <si>
    <t>Всього коштів на рахунках бюджету 04.02.2021 р., в т.ч.:</t>
  </si>
  <si>
    <t>транспортні послуги</t>
  </si>
  <si>
    <t>адміністративний збір (заміна керівника ЗОШ 7)</t>
  </si>
  <si>
    <t>заправка картриджа</t>
  </si>
  <si>
    <t>постачання КП "Програмний комплекс Варта"/Програма інформатизації</t>
  </si>
  <si>
    <t>придбання штампу</t>
  </si>
  <si>
    <t>Інтернет/Програма інформатизації</t>
  </si>
  <si>
    <t>засіб КЗІ токіни/Програма інформатизації</t>
  </si>
  <si>
    <t>лампи, стартери</t>
  </si>
  <si>
    <t>марки</t>
  </si>
  <si>
    <t>періодичне видання</t>
  </si>
  <si>
    <t>муніципальне формування з охорони громадського порядку</t>
  </si>
  <si>
    <t>Компенсація за пільговий проїзд автотранспортом загального користування за грудень 2020 р./Програма "Турбота"</t>
  </si>
  <si>
    <t>замок врізний</t>
  </si>
  <si>
    <t>технічне обслуговування газового обладнання</t>
  </si>
  <si>
    <t>переплата та доставка періодичних послуг</t>
  </si>
  <si>
    <t xml:space="preserve">розпорядження  №24  від  04.02.2021 р. </t>
  </si>
  <si>
    <t>УСЗН Ніжинської міської ради</t>
  </si>
  <si>
    <t>за відправку кореспонденції /Програма юридичного обслуговування</t>
  </si>
  <si>
    <t xml:space="preserve">оплата послуг за технічний супровід додаткового модуля "Надходження у розрізі платників податків" </t>
  </si>
  <si>
    <t>пільгові пенсії</t>
  </si>
  <si>
    <t>конверти</t>
  </si>
  <si>
    <t>підписка періодичних видань</t>
  </si>
  <si>
    <t>Інтернет / Програма інформатизації</t>
  </si>
  <si>
    <t>обслуговування програмного забезпечення по зароб.платі / Програма інформатизації</t>
  </si>
  <si>
    <t>супровід програмного забезпечення по "Медична статистика" / Програма інформатизації</t>
  </si>
  <si>
    <t>заробітна плата за січень працівникам муніципального формування та розрахункові звільненому працівнику пологового будинку</t>
  </si>
  <si>
    <t>охорона за лютий 2021р.</t>
  </si>
  <si>
    <t>вуличне освітленя</t>
  </si>
  <si>
    <t>запасні частини згідно МЦП "Удосконалення системи поводження з ТПВ, розвитку і збереження зелених насаджень"</t>
  </si>
  <si>
    <t>заробітна плата за лютий2021р. згідно МЦП "Удосконалення системи поводження з ТПВ, розвитку і збереження зелених насаджень"</t>
  </si>
  <si>
    <t>заробітна плата за лютий2021р. згідно МЦП "Реконструкція та розвиток кладовищ міста"</t>
  </si>
  <si>
    <t>заробітна плата за лютий2021р. згідно МЦП "Забезпечення функціонування громадських вбиралень"</t>
  </si>
  <si>
    <t>КП ВУКГ, демонтаж ялинки, огорожі, новорічної ілюмінації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</si>
</sst>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3" t="s">
        <v>47</v>
      </c>
      <c r="B1" s="63"/>
      <c r="C1" s="63"/>
      <c r="D1" s="6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tabSelected="1" view="pageBreakPreview" zoomScale="83" zoomScaleSheetLayoutView="83" zoomScalePageLayoutView="0" workbookViewId="0" topLeftCell="A1">
      <selection activeCell="D201" sqref="D20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.75" customHeight="1">
      <c r="A1" s="86" t="s">
        <v>97</v>
      </c>
      <c r="B1" s="86"/>
      <c r="C1" s="86"/>
      <c r="D1" s="86"/>
      <c r="E1" s="86"/>
    </row>
    <row r="2" spans="1:5" ht="26.25" customHeight="1" hidden="1">
      <c r="A2" s="87" t="s">
        <v>116</v>
      </c>
      <c r="B2" s="87"/>
      <c r="C2" s="87"/>
      <c r="D2" s="88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5" t="s">
        <v>98</v>
      </c>
      <c r="B4" s="65"/>
      <c r="C4" s="65"/>
      <c r="D4" s="56">
        <f>D9-D5</f>
        <v>3984683.8999999994</v>
      </c>
      <c r="E4" s="23"/>
    </row>
    <row r="5" spans="1:5" ht="23.25" customHeight="1">
      <c r="A5" s="65" t="s">
        <v>99</v>
      </c>
      <c r="B5" s="65"/>
      <c r="C5" s="65"/>
      <c r="D5" s="56">
        <f>D6+D7+D8</f>
        <v>854815.12</v>
      </c>
      <c r="E5" s="23"/>
    </row>
    <row r="6" spans="1:5" ht="23.25" customHeight="1">
      <c r="A6" s="82" t="s">
        <v>62</v>
      </c>
      <c r="B6" s="82"/>
      <c r="C6" s="82"/>
      <c r="D6" s="35">
        <v>854811.04</v>
      </c>
      <c r="E6" s="23"/>
    </row>
    <row r="7" spans="1:5" ht="23.25" customHeight="1">
      <c r="A7" s="82" t="s">
        <v>63</v>
      </c>
      <c r="B7" s="82"/>
      <c r="C7" s="82"/>
      <c r="D7" s="35">
        <v>4.08</v>
      </c>
      <c r="E7" s="23"/>
    </row>
    <row r="8" spans="1:5" ht="23.25" customHeight="1">
      <c r="A8" s="82" t="s">
        <v>18</v>
      </c>
      <c r="B8" s="82"/>
      <c r="C8" s="82"/>
      <c r="D8" s="35"/>
      <c r="E8" s="23"/>
    </row>
    <row r="9" spans="1:5" ht="23.25" customHeight="1">
      <c r="A9" s="65" t="s">
        <v>100</v>
      </c>
      <c r="B9" s="65"/>
      <c r="C9" s="65"/>
      <c r="D9" s="56">
        <v>4839499.02</v>
      </c>
      <c r="E9" s="23"/>
    </row>
    <row r="10" spans="1:5" ht="18.75" customHeight="1">
      <c r="A10" s="83" t="s">
        <v>71</v>
      </c>
      <c r="B10" s="83"/>
      <c r="C10" s="83"/>
      <c r="D10" s="83"/>
      <c r="E10" s="23"/>
    </row>
    <row r="11" spans="1:5" s="25" customFormat="1" ht="24.75" customHeight="1">
      <c r="A11" s="57" t="s">
        <v>54</v>
      </c>
      <c r="B11" s="83" t="s">
        <v>55</v>
      </c>
      <c r="C11" s="83"/>
      <c r="D11" s="58">
        <f>D12+D33+D39+D47+D146+D147+D148+D149</f>
        <v>843423.3700000001</v>
      </c>
      <c r="E11" s="24"/>
    </row>
    <row r="12" spans="1:5" s="25" customFormat="1" ht="47.25" customHeight="1">
      <c r="A12" s="53" t="s">
        <v>56</v>
      </c>
      <c r="B12" s="64" t="s">
        <v>126</v>
      </c>
      <c r="C12" s="64"/>
      <c r="D12" s="39">
        <f>D13+D14+D15+D16+D17+D18+D19+D20+D21+D22+D23+D24+D25+D26+D27+D28+D29+D30+D31+D32</f>
        <v>31528.670000000002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111</v>
      </c>
      <c r="D14" s="47">
        <v>29625.47</v>
      </c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>
        <v>1903.2</v>
      </c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91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84" t="s">
        <v>68</v>
      </c>
      <c r="C33" s="85"/>
      <c r="D33" s="39">
        <f>SUM(D34:D38)</f>
        <v>229760.34</v>
      </c>
      <c r="E33" s="32"/>
    </row>
    <row r="34" spans="1:5" s="33" customFormat="1" ht="22.5" customHeight="1" hidden="1">
      <c r="A34" s="53"/>
      <c r="B34" s="79" t="s">
        <v>69</v>
      </c>
      <c r="C34" s="79"/>
      <c r="D34" s="43">
        <v>440.34</v>
      </c>
      <c r="E34" s="32"/>
    </row>
    <row r="35" spans="1:5" s="25" customFormat="1" ht="24" customHeight="1" hidden="1">
      <c r="A35" s="53"/>
      <c r="B35" s="79" t="s">
        <v>15</v>
      </c>
      <c r="C35" s="79"/>
      <c r="D35" s="43"/>
      <c r="E35" s="24"/>
    </row>
    <row r="36" spans="1:5" s="25" customFormat="1" ht="24" customHeight="1" hidden="1">
      <c r="A36" s="53"/>
      <c r="B36" s="79" t="s">
        <v>92</v>
      </c>
      <c r="C36" s="79"/>
      <c r="D36" s="44"/>
      <c r="E36" s="24"/>
    </row>
    <row r="37" spans="1:5" s="25" customFormat="1" ht="19.5" hidden="1">
      <c r="A37" s="53"/>
      <c r="B37" s="79" t="s">
        <v>93</v>
      </c>
      <c r="C37" s="79"/>
      <c r="D37" s="43">
        <v>229320</v>
      </c>
      <c r="E37" s="24"/>
    </row>
    <row r="38" spans="1:5" s="25" customFormat="1" ht="19.5" customHeight="1" hidden="1">
      <c r="A38" s="53"/>
      <c r="B38" s="80" t="s">
        <v>69</v>
      </c>
      <c r="C38" s="81"/>
      <c r="D38" s="43"/>
      <c r="E38" s="24"/>
    </row>
    <row r="39" spans="1:5" s="25" customFormat="1" ht="24" customHeight="1">
      <c r="A39" s="53" t="s">
        <v>10</v>
      </c>
      <c r="B39" s="76" t="s">
        <v>68</v>
      </c>
      <c r="C39" s="76"/>
      <c r="D39" s="45">
        <f>SUM(D40:D46)</f>
        <v>0</v>
      </c>
      <c r="E39" s="24"/>
    </row>
    <row r="40" spans="1:5" s="25" customFormat="1" ht="24" customHeight="1" hidden="1">
      <c r="A40" s="53"/>
      <c r="B40" s="79" t="s">
        <v>64</v>
      </c>
      <c r="C40" s="79"/>
      <c r="D40" s="43"/>
      <c r="E40" s="24"/>
    </row>
    <row r="41" spans="1:5" s="25" customFormat="1" ht="24" customHeight="1" hidden="1">
      <c r="A41" s="53"/>
      <c r="B41" s="79" t="s">
        <v>84</v>
      </c>
      <c r="C41" s="79"/>
      <c r="D41" s="43"/>
      <c r="E41" s="24"/>
    </row>
    <row r="42" spans="1:5" s="25" customFormat="1" ht="19.5" hidden="1">
      <c r="A42" s="53"/>
      <c r="B42" s="79" t="s">
        <v>85</v>
      </c>
      <c r="C42" s="79"/>
      <c r="D42" s="43"/>
      <c r="E42" s="24"/>
    </row>
    <row r="43" spans="1:5" s="25" customFormat="1" ht="19.5" hidden="1">
      <c r="A43" s="53"/>
      <c r="B43" s="79" t="s">
        <v>15</v>
      </c>
      <c r="C43" s="79"/>
      <c r="D43" s="43"/>
      <c r="E43" s="24"/>
    </row>
    <row r="44" spans="1:5" s="25" customFormat="1" ht="19.5" hidden="1">
      <c r="A44" s="53"/>
      <c r="B44" s="79" t="s">
        <v>32</v>
      </c>
      <c r="C44" s="79"/>
      <c r="D44" s="43"/>
      <c r="E44" s="24"/>
    </row>
    <row r="45" spans="1:5" s="25" customFormat="1" ht="24" customHeight="1" hidden="1">
      <c r="A45" s="53"/>
      <c r="B45" s="80" t="s">
        <v>69</v>
      </c>
      <c r="C45" s="81"/>
      <c r="D45" s="43"/>
      <c r="E45" s="24"/>
    </row>
    <row r="46" spans="1:5" s="25" customFormat="1" ht="24" customHeight="1" hidden="1">
      <c r="A46" s="53"/>
      <c r="B46" s="79" t="s">
        <v>75</v>
      </c>
      <c r="C46" s="79"/>
      <c r="D46" s="43"/>
      <c r="E46" s="24"/>
    </row>
    <row r="47" spans="1:5" s="25" customFormat="1" ht="24" customHeight="1">
      <c r="A47" s="21" t="s">
        <v>26</v>
      </c>
      <c r="B47" s="76" t="s">
        <v>68</v>
      </c>
      <c r="C47" s="76"/>
      <c r="D47" s="41">
        <f>D48+D67+D88+D107+D126+D144</f>
        <v>497134.36000000004</v>
      </c>
      <c r="E47" s="24"/>
    </row>
    <row r="48" spans="1:5" s="25" customFormat="1" ht="18.75">
      <c r="A48" s="21"/>
      <c r="B48" s="76" t="s">
        <v>73</v>
      </c>
      <c r="C48" s="76"/>
      <c r="D48" s="43">
        <f>D49+D50+D51+D52+D53+D54+D55+D56+D57+D58+D59+D60+D61+D62+D63+D64+D65+D66</f>
        <v>185502.13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>
        <v>8253.01</v>
      </c>
      <c r="E55" s="32"/>
    </row>
    <row r="56" spans="1:5" s="33" customFormat="1" ht="21" customHeight="1" hidden="1">
      <c r="A56" s="59"/>
      <c r="B56" s="60"/>
      <c r="C56" s="51" t="s">
        <v>65</v>
      </c>
      <c r="D56" s="47">
        <v>125364.6</v>
      </c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>
        <v>51884.52</v>
      </c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91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76" t="s">
        <v>1</v>
      </c>
      <c r="C67" s="76"/>
      <c r="D67" s="43">
        <f>SUM(D68:D87)</f>
        <v>593.28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>
        <v>585</v>
      </c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>
        <v>8.28</v>
      </c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76" t="s">
        <v>2</v>
      </c>
      <c r="C88" s="76"/>
      <c r="D88" s="43">
        <f>D89+D90+D91+D92+D93+D94+D95+D96+D97+D98+D99+D100+D101+D102+D103+D104+D105+D106</f>
        <v>192360.04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>
        <v>48773.42</v>
      </c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>
        <f>35471+4093.87</f>
        <v>39564.87</v>
      </c>
      <c r="E95" s="32"/>
    </row>
    <row r="96" spans="1:5" s="33" customFormat="1" ht="22.5" customHeight="1" hidden="1">
      <c r="A96" s="59"/>
      <c r="B96" s="60"/>
      <c r="C96" s="51" t="s">
        <v>65</v>
      </c>
      <c r="D96" s="47">
        <v>98266.92</v>
      </c>
      <c r="E96" s="32"/>
    </row>
    <row r="97" spans="1:5" s="33" customFormat="1" ht="22.5" customHeight="1" hidden="1">
      <c r="A97" s="59"/>
      <c r="B97" s="60"/>
      <c r="C97" s="51" t="s">
        <v>19</v>
      </c>
      <c r="D97" s="47">
        <v>5754.83</v>
      </c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/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76" t="s">
        <v>72</v>
      </c>
      <c r="C107" s="76"/>
      <c r="D107" s="43">
        <f>SUM(D108:D125)</f>
        <v>2161.94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 hidden="1">
      <c r="A111" s="59"/>
      <c r="B111" s="51"/>
      <c r="C111" s="51" t="s">
        <v>75</v>
      </c>
      <c r="D111" s="47"/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>
        <v>2161.94</v>
      </c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76" t="s">
        <v>86</v>
      </c>
      <c r="C126" s="76"/>
      <c r="D126" s="43">
        <f>SUM(D127:D143)</f>
        <v>3602.08</v>
      </c>
      <c r="E126" s="32"/>
    </row>
    <row r="127" spans="1:5" s="25" customFormat="1" ht="18.75" customHeight="1" hidden="1">
      <c r="A127" s="59"/>
      <c r="B127" s="51"/>
      <c r="C127" s="51" t="s">
        <v>74</v>
      </c>
      <c r="D127" s="47"/>
      <c r="E127" s="24"/>
    </row>
    <row r="128" spans="1:5" s="33" customFormat="1" ht="19.5" customHeight="1" hidden="1">
      <c r="A128" s="59"/>
      <c r="B128" s="51"/>
      <c r="C128" s="51" t="s">
        <v>60</v>
      </c>
      <c r="D128" s="47"/>
      <c r="E128" s="32"/>
    </row>
    <row r="129" spans="1:5" s="33" customFormat="1" ht="19.5" customHeight="1" hidden="1">
      <c r="A129" s="59"/>
      <c r="B129" s="51"/>
      <c r="C129" s="51" t="s">
        <v>31</v>
      </c>
      <c r="D129" s="47"/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/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>
        <v>2625.8</v>
      </c>
      <c r="E133" s="32"/>
    </row>
    <row r="134" spans="1:5" s="33" customFormat="1" ht="19.5" customHeight="1" hidden="1">
      <c r="A134" s="59"/>
      <c r="B134" s="51"/>
      <c r="C134" s="51" t="s">
        <v>65</v>
      </c>
      <c r="D134" s="47"/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 hidden="1">
      <c r="A136" s="59"/>
      <c r="B136" s="51"/>
      <c r="C136" s="51" t="s">
        <v>32</v>
      </c>
      <c r="D136" s="47"/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>
        <f>57.44+493.87+206.74+132.09+86.14</f>
        <v>976.28</v>
      </c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76" t="s">
        <v>82</v>
      </c>
      <c r="C144" s="76"/>
      <c r="D144" s="40">
        <f>D145</f>
        <v>112914.89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>
        <v>112914.89</v>
      </c>
      <c r="E145" s="32"/>
    </row>
    <row r="146" spans="1:5" s="33" customFormat="1" ht="42" customHeight="1">
      <c r="A146" s="66" t="s">
        <v>57</v>
      </c>
      <c r="B146" s="77" t="s">
        <v>112</v>
      </c>
      <c r="C146" s="78"/>
      <c r="D146" s="46">
        <v>85000</v>
      </c>
      <c r="E146" s="32"/>
    </row>
    <row r="147" spans="1:5" s="25" customFormat="1" ht="18" customHeight="1" hidden="1">
      <c r="A147" s="75"/>
      <c r="B147" s="77"/>
      <c r="C147" s="78"/>
      <c r="D147" s="46"/>
      <c r="E147" s="24"/>
    </row>
    <row r="148" spans="1:5" s="25" customFormat="1" ht="18" customHeight="1" hidden="1">
      <c r="A148" s="75"/>
      <c r="B148" s="77"/>
      <c r="C148" s="78"/>
      <c r="D148" s="46"/>
      <c r="E148" s="24"/>
    </row>
    <row r="149" spans="1:5" s="25" customFormat="1" ht="18" customHeight="1" hidden="1">
      <c r="A149" s="67"/>
      <c r="B149" s="77"/>
      <c r="C149" s="78"/>
      <c r="D149" s="46"/>
      <c r="E149" s="24"/>
    </row>
    <row r="150" spans="1:5" s="25" customFormat="1" ht="18.75" customHeight="1">
      <c r="A150" s="53" t="s">
        <v>23</v>
      </c>
      <c r="B150" s="65" t="s">
        <v>58</v>
      </c>
      <c r="C150" s="65"/>
      <c r="D150" s="41">
        <f>SUM(D151:D188)</f>
        <v>883286.5800000001</v>
      </c>
      <c r="E150" s="24"/>
    </row>
    <row r="151" spans="1:5" s="25" customFormat="1" ht="18.75" customHeight="1">
      <c r="A151" s="66" t="s">
        <v>14</v>
      </c>
      <c r="B151" s="68" t="s">
        <v>104</v>
      </c>
      <c r="C151" s="69"/>
      <c r="D151" s="43">
        <v>331</v>
      </c>
      <c r="E151" s="61"/>
    </row>
    <row r="152" spans="1:5" s="25" customFormat="1" ht="18.75" customHeight="1">
      <c r="A152" s="67"/>
      <c r="B152" s="68" t="s">
        <v>106</v>
      </c>
      <c r="C152" s="69"/>
      <c r="D152" s="43">
        <v>3000</v>
      </c>
      <c r="E152" s="61"/>
    </row>
    <row r="153" spans="1:5" s="25" customFormat="1" ht="21" customHeight="1">
      <c r="A153" s="66" t="s">
        <v>94</v>
      </c>
      <c r="B153" s="68" t="s">
        <v>121</v>
      </c>
      <c r="C153" s="69"/>
      <c r="D153" s="43">
        <v>1000</v>
      </c>
      <c r="E153" s="61"/>
    </row>
    <row r="154" spans="1:5" s="25" customFormat="1" ht="18.75" customHeight="1">
      <c r="A154" s="75"/>
      <c r="B154" s="68" t="s">
        <v>120</v>
      </c>
      <c r="C154" s="69"/>
      <c r="D154" s="43">
        <v>1578.81</v>
      </c>
      <c r="E154" s="61"/>
    </row>
    <row r="155" spans="1:5" s="25" customFormat="1" ht="18.75" customHeight="1">
      <c r="A155" s="75"/>
      <c r="B155" s="68" t="s">
        <v>122</v>
      </c>
      <c r="C155" s="69"/>
      <c r="D155" s="43">
        <v>4218</v>
      </c>
      <c r="E155" s="61"/>
    </row>
    <row r="156" spans="1:5" s="25" customFormat="1" ht="18.75" customHeight="1">
      <c r="A156" s="75"/>
      <c r="B156" s="68" t="s">
        <v>95</v>
      </c>
      <c r="C156" s="69"/>
      <c r="D156" s="43">
        <v>1500</v>
      </c>
      <c r="E156" s="61"/>
    </row>
    <row r="157" spans="1:5" s="25" customFormat="1" ht="18.75" customHeight="1">
      <c r="A157" s="75"/>
      <c r="B157" s="68" t="s">
        <v>96</v>
      </c>
      <c r="C157" s="69"/>
      <c r="D157" s="43">
        <v>2782</v>
      </c>
      <c r="E157" s="61"/>
    </row>
    <row r="158" spans="1:5" s="25" customFormat="1" ht="39" customHeight="1">
      <c r="A158" s="75"/>
      <c r="B158" s="68" t="s">
        <v>124</v>
      </c>
      <c r="C158" s="69"/>
      <c r="D158" s="43">
        <v>600</v>
      </c>
      <c r="E158" s="61"/>
    </row>
    <row r="159" spans="1:5" s="25" customFormat="1" ht="18.75" customHeight="1">
      <c r="A159" s="67"/>
      <c r="B159" s="68" t="s">
        <v>123</v>
      </c>
      <c r="C159" s="69"/>
      <c r="D159" s="43">
        <v>660</v>
      </c>
      <c r="E159" s="61"/>
    </row>
    <row r="160" spans="1:5" s="25" customFormat="1" ht="18.75" customHeight="1">
      <c r="A160" s="66" t="s">
        <v>15</v>
      </c>
      <c r="B160" s="68" t="s">
        <v>106</v>
      </c>
      <c r="C160" s="69"/>
      <c r="D160" s="43">
        <v>1745</v>
      </c>
      <c r="E160" s="61"/>
    </row>
    <row r="161" spans="1:5" s="25" customFormat="1" ht="36" customHeight="1">
      <c r="A161" s="67"/>
      <c r="B161" s="68" t="s">
        <v>125</v>
      </c>
      <c r="C161" s="69"/>
      <c r="D161" s="43">
        <v>1200</v>
      </c>
      <c r="E161" s="61"/>
    </row>
    <row r="162" spans="1:5" s="25" customFormat="1" ht="36.75" customHeight="1">
      <c r="A162" s="21" t="s">
        <v>117</v>
      </c>
      <c r="B162" s="68" t="s">
        <v>118</v>
      </c>
      <c r="C162" s="69"/>
      <c r="D162" s="29">
        <v>55</v>
      </c>
      <c r="E162" s="61"/>
    </row>
    <row r="163" spans="1:5" s="25" customFormat="1" ht="18.75" customHeight="1">
      <c r="A163" s="62" t="s">
        <v>64</v>
      </c>
      <c r="B163" s="68" t="s">
        <v>120</v>
      </c>
      <c r="C163" s="69"/>
      <c r="D163" s="29">
        <v>48000</v>
      </c>
      <c r="E163" s="61"/>
    </row>
    <row r="164" spans="1:4" s="26" customFormat="1" ht="21" customHeight="1">
      <c r="A164" s="66" t="s">
        <v>46</v>
      </c>
      <c r="B164" s="68" t="s">
        <v>45</v>
      </c>
      <c r="C164" s="69"/>
      <c r="D164" s="29">
        <v>154.78</v>
      </c>
    </row>
    <row r="165" spans="1:4" s="26" customFormat="1" ht="21" customHeight="1">
      <c r="A165" s="75"/>
      <c r="B165" s="68" t="s">
        <v>95</v>
      </c>
      <c r="C165" s="69"/>
      <c r="D165" s="29">
        <v>4700</v>
      </c>
    </row>
    <row r="166" spans="1:4" s="26" customFormat="1" ht="18" customHeight="1">
      <c r="A166" s="67"/>
      <c r="B166" s="68" t="s">
        <v>106</v>
      </c>
      <c r="C166" s="69"/>
      <c r="D166" s="29">
        <v>250</v>
      </c>
    </row>
    <row r="167" spans="1:4" s="26" customFormat="1" ht="18.75">
      <c r="A167" s="66" t="s">
        <v>65</v>
      </c>
      <c r="B167" s="68" t="s">
        <v>101</v>
      </c>
      <c r="C167" s="69"/>
      <c r="D167" s="29">
        <f>3381+21991.2</f>
        <v>25372.2</v>
      </c>
    </row>
    <row r="168" spans="1:4" s="26" customFormat="1" ht="18.75" customHeight="1">
      <c r="A168" s="75"/>
      <c r="B168" s="68" t="s">
        <v>102</v>
      </c>
      <c r="C168" s="69"/>
      <c r="D168" s="29">
        <v>680</v>
      </c>
    </row>
    <row r="169" spans="1:4" s="26" customFormat="1" ht="20.25" customHeight="1">
      <c r="A169" s="75"/>
      <c r="B169" s="68" t="s">
        <v>103</v>
      </c>
      <c r="C169" s="69"/>
      <c r="D169" s="29">
        <v>220</v>
      </c>
    </row>
    <row r="170" spans="1:4" s="26" customFormat="1" ht="18.75">
      <c r="A170" s="75"/>
      <c r="B170" s="68" t="s">
        <v>113</v>
      </c>
      <c r="C170" s="69"/>
      <c r="D170" s="29">
        <v>620</v>
      </c>
    </row>
    <row r="171" spans="1:4" s="26" customFormat="1" ht="20.25" customHeight="1">
      <c r="A171" s="75"/>
      <c r="B171" s="68" t="s">
        <v>114</v>
      </c>
      <c r="C171" s="69"/>
      <c r="D171" s="29">
        <f>500+500</f>
        <v>1000</v>
      </c>
    </row>
    <row r="172" spans="1:4" s="26" customFormat="1" ht="18.75">
      <c r="A172" s="75"/>
      <c r="B172" s="68" t="s">
        <v>96</v>
      </c>
      <c r="C172" s="69"/>
      <c r="D172" s="29">
        <v>691.95</v>
      </c>
    </row>
    <row r="173" spans="1:4" s="26" customFormat="1" ht="20.25" customHeight="1">
      <c r="A173" s="67"/>
      <c r="B173" s="68" t="s">
        <v>115</v>
      </c>
      <c r="C173" s="69"/>
      <c r="D173" s="29">
        <f>5732.2+61.4</f>
        <v>5793.599999999999</v>
      </c>
    </row>
    <row r="174" spans="1:4" s="26" customFormat="1" ht="21.75" customHeight="1">
      <c r="A174" s="66" t="s">
        <v>0</v>
      </c>
      <c r="B174" s="68" t="s">
        <v>108</v>
      </c>
      <c r="C174" s="69"/>
      <c r="D174" s="29">
        <v>108</v>
      </c>
    </row>
    <row r="175" spans="1:4" s="26" customFormat="1" ht="18.75">
      <c r="A175" s="75"/>
      <c r="B175" s="68" t="s">
        <v>109</v>
      </c>
      <c r="C175" s="69"/>
      <c r="D175" s="29">
        <v>200</v>
      </c>
    </row>
    <row r="176" spans="1:4" s="26" customFormat="1" ht="18.75">
      <c r="A176" s="67"/>
      <c r="B176" s="68" t="s">
        <v>110</v>
      </c>
      <c r="C176" s="69"/>
      <c r="D176" s="29">
        <v>4950</v>
      </c>
    </row>
    <row r="177" spans="1:4" s="26" customFormat="1" ht="18.75">
      <c r="A177" s="66" t="s">
        <v>12</v>
      </c>
      <c r="B177" s="68" t="s">
        <v>105</v>
      </c>
      <c r="C177" s="69"/>
      <c r="D177" s="29">
        <v>714</v>
      </c>
    </row>
    <row r="178" spans="1:4" s="26" customFormat="1" ht="17.25" customHeight="1">
      <c r="A178" s="75"/>
      <c r="B178" s="68" t="s">
        <v>107</v>
      </c>
      <c r="C178" s="69"/>
      <c r="D178" s="29">
        <v>2085</v>
      </c>
    </row>
    <row r="179" spans="1:4" s="26" customFormat="1" ht="17.25" customHeight="1">
      <c r="A179" s="75"/>
      <c r="B179" s="68" t="s">
        <v>128</v>
      </c>
      <c r="C179" s="69"/>
      <c r="D179" s="29">
        <v>8300</v>
      </c>
    </row>
    <row r="180" spans="1:4" s="26" customFormat="1" ht="17.25" customHeight="1">
      <c r="A180" s="75"/>
      <c r="B180" s="68" t="s">
        <v>133</v>
      </c>
      <c r="C180" s="69"/>
      <c r="D180" s="29">
        <v>46974.17</v>
      </c>
    </row>
    <row r="181" spans="1:4" s="26" customFormat="1" ht="38.25" customHeight="1">
      <c r="A181" s="75"/>
      <c r="B181" s="68" t="s">
        <v>129</v>
      </c>
      <c r="C181" s="69"/>
      <c r="D181" s="29">
        <v>13080</v>
      </c>
    </row>
    <row r="182" spans="1:4" s="26" customFormat="1" ht="36.75" customHeight="1">
      <c r="A182" s="75"/>
      <c r="B182" s="68" t="s">
        <v>130</v>
      </c>
      <c r="C182" s="69"/>
      <c r="D182" s="29">
        <v>656530.81</v>
      </c>
    </row>
    <row r="183" spans="1:4" s="26" customFormat="1" ht="35.25" customHeight="1">
      <c r="A183" s="75"/>
      <c r="B183" s="68" t="s">
        <v>131</v>
      </c>
      <c r="C183" s="69"/>
      <c r="D183" s="29">
        <v>22852.71</v>
      </c>
    </row>
    <row r="184" spans="1:4" s="26" customFormat="1" ht="36" customHeight="1">
      <c r="A184" s="67"/>
      <c r="B184" s="68" t="s">
        <v>132</v>
      </c>
      <c r="C184" s="69"/>
      <c r="D184" s="29">
        <v>20179.55</v>
      </c>
    </row>
    <row r="185" spans="1:7" s="26" customFormat="1" ht="37.5" customHeight="1">
      <c r="A185" s="21" t="s">
        <v>61</v>
      </c>
      <c r="B185" s="68" t="s">
        <v>119</v>
      </c>
      <c r="C185" s="69"/>
      <c r="D185" s="29">
        <v>660</v>
      </c>
      <c r="F185" s="28"/>
      <c r="G185" s="28"/>
    </row>
    <row r="186" spans="1:4" s="26" customFormat="1" ht="36" customHeight="1">
      <c r="A186" s="21" t="s">
        <v>90</v>
      </c>
      <c r="B186" s="68" t="s">
        <v>127</v>
      </c>
      <c r="C186" s="69"/>
      <c r="D186" s="29">
        <v>500</v>
      </c>
    </row>
    <row r="187" spans="1:4" s="26" customFormat="1" ht="17.25" customHeight="1" hidden="1">
      <c r="A187" s="21"/>
      <c r="B187" s="68"/>
      <c r="C187" s="69"/>
      <c r="D187" s="29"/>
    </row>
    <row r="188" spans="1:4" s="26" customFormat="1" ht="17.25" customHeight="1" hidden="1">
      <c r="A188" s="21"/>
      <c r="B188" s="68"/>
      <c r="C188" s="69"/>
      <c r="D188" s="29"/>
    </row>
    <row r="189" spans="1:4" s="26" customFormat="1" ht="18.75" hidden="1">
      <c r="A189" s="21"/>
      <c r="B189" s="68"/>
      <c r="C189" s="69"/>
      <c r="D189" s="21"/>
    </row>
    <row r="190" spans="1:4" s="26" customFormat="1" ht="18.75">
      <c r="A190" s="21"/>
      <c r="B190" s="68"/>
      <c r="C190" s="69"/>
      <c r="D190" s="21"/>
    </row>
    <row r="191" spans="1:6" s="26" customFormat="1" ht="19.5" customHeight="1">
      <c r="A191" s="53"/>
      <c r="B191" s="72" t="s">
        <v>20</v>
      </c>
      <c r="C191" s="73"/>
      <c r="D191" s="24">
        <f>D150+D11</f>
        <v>1726709.9500000002</v>
      </c>
      <c r="E191" s="27"/>
      <c r="F191" s="28"/>
    </row>
    <row r="192" spans="1:6" s="26" customFormat="1" ht="19.5" customHeight="1">
      <c r="A192" s="54"/>
      <c r="B192" s="72" t="s">
        <v>59</v>
      </c>
      <c r="C192" s="73"/>
      <c r="D192" s="24">
        <f>SUM(D193:D194)</f>
        <v>0</v>
      </c>
      <c r="E192" s="27"/>
      <c r="F192" s="28"/>
    </row>
    <row r="193" spans="1:5" s="26" customFormat="1" ht="18.75">
      <c r="A193" s="21"/>
      <c r="B193" s="68"/>
      <c r="C193" s="69"/>
      <c r="D193" s="29"/>
      <c r="E193" s="27"/>
    </row>
    <row r="194" spans="1:4" s="26" customFormat="1" ht="21" customHeight="1">
      <c r="A194" s="21"/>
      <c r="B194" s="68"/>
      <c r="C194" s="69"/>
      <c r="D194" s="29"/>
    </row>
    <row r="195" spans="1:5" s="26" customFormat="1" ht="19.5" customHeight="1">
      <c r="A195" s="21"/>
      <c r="B195" s="74" t="s">
        <v>88</v>
      </c>
      <c r="C195" s="74"/>
      <c r="D195" s="24">
        <f>D196+D198+D199+D200+D201+D197</f>
        <v>0</v>
      </c>
      <c r="E195" s="27"/>
    </row>
    <row r="196" spans="1:5" s="26" customFormat="1" ht="0.75" customHeight="1">
      <c r="A196" s="66"/>
      <c r="B196" s="68"/>
      <c r="C196" s="69"/>
      <c r="D196" s="29"/>
      <c r="E196" s="27"/>
    </row>
    <row r="197" spans="1:5" s="26" customFormat="1" ht="17.25" customHeight="1">
      <c r="A197" s="67"/>
      <c r="B197" s="68"/>
      <c r="C197" s="69"/>
      <c r="D197" s="29"/>
      <c r="E197" s="27"/>
    </row>
    <row r="198" spans="1:5" s="26" customFormat="1" ht="21" customHeight="1" hidden="1">
      <c r="A198" s="21"/>
      <c r="B198" s="68"/>
      <c r="C198" s="69"/>
      <c r="D198" s="29"/>
      <c r="E198" s="27"/>
    </row>
    <row r="199" spans="1:5" s="26" customFormat="1" ht="22.5" customHeight="1" hidden="1">
      <c r="A199" s="21"/>
      <c r="B199" s="70"/>
      <c r="C199" s="71"/>
      <c r="D199" s="29"/>
      <c r="E199" s="27"/>
    </row>
    <row r="200" spans="1:5" s="26" customFormat="1" ht="18.75">
      <c r="A200" s="21"/>
      <c r="B200" s="68"/>
      <c r="C200" s="69"/>
      <c r="D200" s="29"/>
      <c r="E200" s="27"/>
    </row>
    <row r="201" spans="1:5" s="26" customFormat="1" ht="18.75">
      <c r="A201" s="21"/>
      <c r="B201" s="70"/>
      <c r="C201" s="71"/>
      <c r="D201" s="29"/>
      <c r="E201" s="27"/>
    </row>
    <row r="202" spans="1:5" s="26" customFormat="1" ht="18.75">
      <c r="A202" s="42"/>
      <c r="B202" s="68"/>
      <c r="C202" s="69"/>
      <c r="D202" s="29"/>
      <c r="E202" s="27"/>
    </row>
    <row r="203" spans="1:5" s="26" customFormat="1" ht="18.75">
      <c r="A203" s="21"/>
      <c r="B203" s="65" t="s">
        <v>89</v>
      </c>
      <c r="C203" s="65"/>
      <c r="D203" s="24">
        <f>D9-'04.02.2021'!D191-'04.02.2021'!D192</f>
        <v>3112789.0699999994</v>
      </c>
      <c r="E203" s="27"/>
    </row>
    <row r="204" spans="1:5" s="26" customFormat="1" ht="19.5" customHeight="1">
      <c r="A204" s="21"/>
      <c r="B204" s="64"/>
      <c r="C204" s="64"/>
      <c r="D204" s="29"/>
      <c r="E204" s="27"/>
    </row>
    <row r="205" spans="1:5" s="26" customFormat="1" ht="21" customHeight="1">
      <c r="A205" s="21"/>
      <c r="B205" s="64"/>
      <c r="C205" s="64"/>
      <c r="D205" s="29"/>
      <c r="E205" s="27"/>
    </row>
    <row r="206" spans="1:5" s="26" customFormat="1" ht="18.75">
      <c r="A206" s="22"/>
      <c r="B206" s="22"/>
      <c r="C206" s="22"/>
      <c r="D206" s="31"/>
      <c r="E206" s="27"/>
    </row>
    <row r="208" ht="39.75" customHeight="1"/>
  </sheetData>
  <sheetProtection/>
  <mergeCells count="101">
    <mergeCell ref="B159:C159"/>
    <mergeCell ref="A153:A159"/>
    <mergeCell ref="B160:C160"/>
    <mergeCell ref="A160:A161"/>
    <mergeCell ref="B204:C204"/>
    <mergeCell ref="B205:C205"/>
    <mergeCell ref="B198:C198"/>
    <mergeCell ref="B199:C199"/>
    <mergeCell ref="B200:C200"/>
    <mergeCell ref="B201:C201"/>
    <mergeCell ref="B202:C202"/>
    <mergeCell ref="A196:A197"/>
    <mergeCell ref="B196:C196"/>
    <mergeCell ref="B197:C197"/>
    <mergeCell ref="B176:C176"/>
    <mergeCell ref="A174:A176"/>
    <mergeCell ref="A151:A152"/>
    <mergeCell ref="B165:C165"/>
    <mergeCell ref="B153:C153"/>
    <mergeCell ref="B154:C154"/>
    <mergeCell ref="B155:C155"/>
    <mergeCell ref="B191:C191"/>
    <mergeCell ref="B203:C203"/>
    <mergeCell ref="B192:C192"/>
    <mergeCell ref="B193:C193"/>
    <mergeCell ref="B194:C194"/>
    <mergeCell ref="B195:C195"/>
    <mergeCell ref="B185:C185"/>
    <mergeCell ref="B186:C186"/>
    <mergeCell ref="B187:C187"/>
    <mergeCell ref="B188:C188"/>
    <mergeCell ref="B189:C189"/>
    <mergeCell ref="B190:C190"/>
    <mergeCell ref="A177:A184"/>
    <mergeCell ref="B177:C177"/>
    <mergeCell ref="B178:C178"/>
    <mergeCell ref="B179:C179"/>
    <mergeCell ref="B184:C184"/>
    <mergeCell ref="B173:C173"/>
    <mergeCell ref="A167:A173"/>
    <mergeCell ref="B175:C175"/>
    <mergeCell ref="B167:C167"/>
    <mergeCell ref="B168:C168"/>
    <mergeCell ref="B169:C169"/>
    <mergeCell ref="B174:C174"/>
    <mergeCell ref="B172:C172"/>
    <mergeCell ref="B170:C170"/>
    <mergeCell ref="B171:C171"/>
    <mergeCell ref="A164:A166"/>
    <mergeCell ref="B166:C166"/>
    <mergeCell ref="B150:C150"/>
    <mergeCell ref="B151:C151"/>
    <mergeCell ref="B152:C152"/>
    <mergeCell ref="B162:C162"/>
    <mergeCell ref="B163:C163"/>
    <mergeCell ref="B164:C164"/>
    <mergeCell ref="B161:C161"/>
    <mergeCell ref="B156:C156"/>
    <mergeCell ref="B157:C157"/>
    <mergeCell ref="B158:C158"/>
    <mergeCell ref="B126:C126"/>
    <mergeCell ref="B144:C144"/>
    <mergeCell ref="A146:A149"/>
    <mergeCell ref="B146:C146"/>
    <mergeCell ref="B147:C147"/>
    <mergeCell ref="B148:C148"/>
    <mergeCell ref="B149:C149"/>
    <mergeCell ref="B46:C46"/>
    <mergeCell ref="B47:C47"/>
    <mergeCell ref="B48:C48"/>
    <mergeCell ref="B67:C67"/>
    <mergeCell ref="B88:C88"/>
    <mergeCell ref="B107:C10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1:E1"/>
    <mergeCell ref="A2:D2"/>
    <mergeCell ref="A4:C4"/>
    <mergeCell ref="A5:C5"/>
    <mergeCell ref="A6:C6"/>
    <mergeCell ref="A7:C7"/>
    <mergeCell ref="A8:C8"/>
    <mergeCell ref="A9:C9"/>
    <mergeCell ref="B180:C180"/>
    <mergeCell ref="B181:C181"/>
    <mergeCell ref="B182:C182"/>
    <mergeCell ref="B183:C183"/>
    <mergeCell ref="A10:D10"/>
    <mergeCell ref="B11:C11"/>
    <mergeCell ref="B12:C12"/>
    <mergeCell ref="B33:C33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2021-02-05T08:25:38Z</cp:lastPrinted>
  <dcterms:created xsi:type="dcterms:W3CDTF">2015-05-15T06:08:32Z</dcterms:created>
  <dcterms:modified xsi:type="dcterms:W3CDTF">2021-02-05T13:59:03Z</dcterms:modified>
  <cp:category/>
  <cp:version/>
  <cp:contentType/>
  <cp:contentStatus/>
</cp:coreProperties>
</file>